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<sst xmlns="http://schemas.openxmlformats.org/spreadsheetml/2006/main" count="375" uniqueCount="262">
  <si>
    <t>Bill</t>
  </si>
  <si>
    <t>Ivo</t>
  </si>
  <si>
    <t>Kverková</t>
  </si>
  <si>
    <t>Jana</t>
  </si>
  <si>
    <t>Borovan</t>
  </si>
  <si>
    <t>Michal</t>
  </si>
  <si>
    <t>Michal ml.</t>
  </si>
  <si>
    <t>Borovanová</t>
  </si>
  <si>
    <t>Lenka</t>
  </si>
  <si>
    <t>Brouček</t>
  </si>
  <si>
    <t>Tomáš</t>
  </si>
  <si>
    <t>Brožová</t>
  </si>
  <si>
    <t>Dohnálek</t>
  </si>
  <si>
    <t>Erik</t>
  </si>
  <si>
    <t>Dvořák</t>
  </si>
  <si>
    <t>Miroslav</t>
  </si>
  <si>
    <t>Franěk</t>
  </si>
  <si>
    <t>Petr</t>
  </si>
  <si>
    <t>Frymlová</t>
  </si>
  <si>
    <t>Daniela</t>
  </si>
  <si>
    <t>Hájek</t>
  </si>
  <si>
    <t>Hykš</t>
  </si>
  <si>
    <t>Lukáš</t>
  </si>
  <si>
    <t>Javůrek</t>
  </si>
  <si>
    <t>David</t>
  </si>
  <si>
    <t>Jenšovský</t>
  </si>
  <si>
    <t>Kadlec</t>
  </si>
  <si>
    <t>Kalinová</t>
  </si>
  <si>
    <t>Alena</t>
  </si>
  <si>
    <t>Krásová</t>
  </si>
  <si>
    <t>Veronika</t>
  </si>
  <si>
    <t>Kratochvílová</t>
  </si>
  <si>
    <t>Martina</t>
  </si>
  <si>
    <t>Kret</t>
  </si>
  <si>
    <t>Křížková</t>
  </si>
  <si>
    <t>Markéta</t>
  </si>
  <si>
    <t>Kuželová</t>
  </si>
  <si>
    <t>Macková</t>
  </si>
  <si>
    <t>Mariana</t>
  </si>
  <si>
    <t>Myšák</t>
  </si>
  <si>
    <t>Karel</t>
  </si>
  <si>
    <t>Pechová</t>
  </si>
  <si>
    <t>Lucie</t>
  </si>
  <si>
    <t>Prchal</t>
  </si>
  <si>
    <t>Patrik</t>
  </si>
  <si>
    <t>Provazníková</t>
  </si>
  <si>
    <t>Věra</t>
  </si>
  <si>
    <t>Puschová</t>
  </si>
  <si>
    <t>Richter</t>
  </si>
  <si>
    <t>Sedlářová</t>
  </si>
  <si>
    <t>Barbora</t>
  </si>
  <si>
    <t>Sehnalová</t>
  </si>
  <si>
    <t>Seidlerová</t>
  </si>
  <si>
    <t>Vladislav</t>
  </si>
  <si>
    <t>Sklář</t>
  </si>
  <si>
    <t>Radek</t>
  </si>
  <si>
    <t>Slabá</t>
  </si>
  <si>
    <t>Suchý</t>
  </si>
  <si>
    <t>Zdeněk</t>
  </si>
  <si>
    <t>Šnajdr</t>
  </si>
  <si>
    <t>Martin</t>
  </si>
  <si>
    <t>Štěrba</t>
  </si>
  <si>
    <t>František</t>
  </si>
  <si>
    <t>Tomeš</t>
  </si>
  <si>
    <t>Michael</t>
  </si>
  <si>
    <t>Vystavělová</t>
  </si>
  <si>
    <t>Monika</t>
  </si>
  <si>
    <t>Vaněk</t>
  </si>
  <si>
    <t>Kalina</t>
  </si>
  <si>
    <t>Slabý</t>
  </si>
  <si>
    <t>Jan</t>
  </si>
  <si>
    <t>Hlatký</t>
  </si>
  <si>
    <t>Ladislav</t>
  </si>
  <si>
    <t>Hlatká</t>
  </si>
  <si>
    <t>Adéla</t>
  </si>
  <si>
    <t>Hnízdil</t>
  </si>
  <si>
    <t>Choděra</t>
  </si>
  <si>
    <t>Christian</t>
  </si>
  <si>
    <t>Kárný</t>
  </si>
  <si>
    <t>Vojtěch</t>
  </si>
  <si>
    <t>Sýkora</t>
  </si>
  <si>
    <t>Hynek</t>
  </si>
  <si>
    <t>UNL</t>
  </si>
  <si>
    <t>Binder</t>
  </si>
  <si>
    <t>KVA</t>
  </si>
  <si>
    <t>Kadlecová</t>
  </si>
  <si>
    <t>Zuzana</t>
  </si>
  <si>
    <t>Špaček</t>
  </si>
  <si>
    <t>Roman</t>
  </si>
  <si>
    <t>Funda</t>
  </si>
  <si>
    <t>Filip</t>
  </si>
  <si>
    <t>Šubrtová</t>
  </si>
  <si>
    <t>Tereza</t>
  </si>
  <si>
    <t>Kateřina</t>
  </si>
  <si>
    <t>Dana</t>
  </si>
  <si>
    <t>Jiran</t>
  </si>
  <si>
    <t>Leibl</t>
  </si>
  <si>
    <t>Marek</t>
  </si>
  <si>
    <t>UNL, ZNO</t>
  </si>
  <si>
    <t>Krejčová</t>
  </si>
  <si>
    <t>Novotný</t>
  </si>
  <si>
    <t>Pavel</t>
  </si>
  <si>
    <t>Fryml</t>
  </si>
  <si>
    <t>Miloslav</t>
  </si>
  <si>
    <t>LIT</t>
  </si>
  <si>
    <t>Hapka</t>
  </si>
  <si>
    <t>Jaroslav</t>
  </si>
  <si>
    <t>Pavlík</t>
  </si>
  <si>
    <t>Jonáš</t>
  </si>
  <si>
    <t>Prokeš</t>
  </si>
  <si>
    <t>Rabenseifner</t>
  </si>
  <si>
    <t>Trnka</t>
  </si>
  <si>
    <t>Vítek</t>
  </si>
  <si>
    <t>Vladimír</t>
  </si>
  <si>
    <t>Benáková</t>
  </si>
  <si>
    <t>LIB</t>
  </si>
  <si>
    <t>Mottl</t>
  </si>
  <si>
    <t>Richard</t>
  </si>
  <si>
    <t>Eduard</t>
  </si>
  <si>
    <t>Chotaš</t>
  </si>
  <si>
    <t>Martinec</t>
  </si>
  <si>
    <t>Radomil</t>
  </si>
  <si>
    <t>Radomil ml.</t>
  </si>
  <si>
    <t>Šulek</t>
  </si>
  <si>
    <t>Šafus</t>
  </si>
  <si>
    <t>Skalička</t>
  </si>
  <si>
    <t>Jekl</t>
  </si>
  <si>
    <t>Chloupek</t>
  </si>
  <si>
    <t>KLA</t>
  </si>
  <si>
    <t>UNL, KVA, LIT, KLA</t>
  </si>
  <si>
    <t>Richtrová</t>
  </si>
  <si>
    <t>Drobný</t>
  </si>
  <si>
    <t>Wolf</t>
  </si>
  <si>
    <t>Němec</t>
  </si>
  <si>
    <t>Havlíček</t>
  </si>
  <si>
    <t>Jiří</t>
  </si>
  <si>
    <t>Pondělíčková</t>
  </si>
  <si>
    <t>Aneta</t>
  </si>
  <si>
    <t>KVA, KVA</t>
  </si>
  <si>
    <t>Koubík</t>
  </si>
  <si>
    <t>Roub</t>
  </si>
  <si>
    <t>Kovařík</t>
  </si>
  <si>
    <t>Jeřábek</t>
  </si>
  <si>
    <t>Vít</t>
  </si>
  <si>
    <t>Rybář</t>
  </si>
  <si>
    <t>Nobert</t>
  </si>
  <si>
    <t xml:space="preserve">Slašťan </t>
  </si>
  <si>
    <t>Votava</t>
  </si>
  <si>
    <t>Žember</t>
  </si>
  <si>
    <t>KVA, TRI</t>
  </si>
  <si>
    <t>Plívová</t>
  </si>
  <si>
    <t>UNL, LIT, TRI, PCE</t>
  </si>
  <si>
    <t>LIB, PCE</t>
  </si>
  <si>
    <t>Janáček</t>
  </si>
  <si>
    <t>PCE</t>
  </si>
  <si>
    <t>Bubník</t>
  </si>
  <si>
    <t>Ondřej</t>
  </si>
  <si>
    <t>Leiblová</t>
  </si>
  <si>
    <t>Nikola</t>
  </si>
  <si>
    <t>Kozák</t>
  </si>
  <si>
    <t>Kucarov</t>
  </si>
  <si>
    <t>Már</t>
  </si>
  <si>
    <t>UNL, ZNO, PLZ, KLA, KVA, PCE, PCE</t>
  </si>
  <si>
    <t>Holada</t>
  </si>
  <si>
    <t>Burkert</t>
  </si>
  <si>
    <t>Hamerník</t>
  </si>
  <si>
    <t>UNL, KVA, LIT, LIB, PCE, UNL</t>
  </si>
  <si>
    <t>Loub</t>
  </si>
  <si>
    <t>Rostislav</t>
  </si>
  <si>
    <t>UNL, LIT, TRI, ZNO</t>
  </si>
  <si>
    <t>LIB, KLA, PCE, ZNO</t>
  </si>
  <si>
    <t>PCE, LIT</t>
  </si>
  <si>
    <t>KLA, PCE, PCE, LIT</t>
  </si>
  <si>
    <t>UNL, LIT</t>
  </si>
  <si>
    <t>LIT, PCE, LIT</t>
  </si>
  <si>
    <t>KVA, LIT, KLA, KVA, LIT</t>
  </si>
  <si>
    <t>KVA, LIT, KVA, LIT</t>
  </si>
  <si>
    <t>KLA, LIT</t>
  </si>
  <si>
    <t>Řičicová</t>
  </si>
  <si>
    <t>Marta</t>
  </si>
  <si>
    <t>Řičica</t>
  </si>
  <si>
    <t>KVA, LIT</t>
  </si>
  <si>
    <t>LIB, PCE, LIT</t>
  </si>
  <si>
    <t>LIB, LIT</t>
  </si>
  <si>
    <t>LIT,LIT</t>
  </si>
  <si>
    <t>UNL, KVA, LIT, KVA, PCE, ZNO, PLZ</t>
  </si>
  <si>
    <t>KVA, LIT, KVA, PLZ</t>
  </si>
  <si>
    <t>UNL, LIT, ZLN, LIB, PLZ, KLA, PCE, PLZ</t>
  </si>
  <si>
    <t>UNL, PCE, ZNO, PLZ</t>
  </si>
  <si>
    <t>KVA, LIT, ZLN, LIB, KLA, KVA, PCE, LIT, CEB</t>
  </si>
  <si>
    <t>Lumír</t>
  </si>
  <si>
    <t>Štěpánek</t>
  </si>
  <si>
    <t>UNL, KVA, LIB, KLA, KVA, PCE, PCE, KLA</t>
  </si>
  <si>
    <t>PCE, ZNO, LIT, PLZ, TRI, LIB, KLA</t>
  </si>
  <si>
    <t>Čepek</t>
  </si>
  <si>
    <t>PCE, LIT, LIB, KLA</t>
  </si>
  <si>
    <t>UNL, KVA, LIT, ZLN, PCE, LIT, KLA</t>
  </si>
  <si>
    <t>LIT, KVA, KLA</t>
  </si>
  <si>
    <t>UNL, KVA, LIT, LIB, KLA, PCE, PCE, CEB, KLA</t>
  </si>
  <si>
    <t>UNL, PCE, KLA</t>
  </si>
  <si>
    <t>UNL, PLZ, KLA, LIT, TRI, KLA</t>
  </si>
  <si>
    <t>Urbančok</t>
  </si>
  <si>
    <t>Urbančoková</t>
  </si>
  <si>
    <t>Hana</t>
  </si>
  <si>
    <t>UNL, KVA, ZNO, LIT, PLZ, CEB, KLA</t>
  </si>
  <si>
    <t>UNL, KVA, ZNO, LIT, CEB, KLA</t>
  </si>
  <si>
    <t>KVA, KLA</t>
  </si>
  <si>
    <t>Novák</t>
  </si>
  <si>
    <t>Nováková</t>
  </si>
  <si>
    <t>Mária</t>
  </si>
  <si>
    <t>KVA, PCE, LIT, KLA</t>
  </si>
  <si>
    <t>KVA, LIT, KVA, PCE, PCE, LIT, VIT</t>
  </si>
  <si>
    <t>UNL, KVA, KVA, VIT</t>
  </si>
  <si>
    <t>UNL, LIB, PCE, VIT</t>
  </si>
  <si>
    <t>Jirásko</t>
  </si>
  <si>
    <t>VIT</t>
  </si>
  <si>
    <t>Bednář</t>
  </si>
  <si>
    <t>CEB</t>
  </si>
  <si>
    <t>LIB, KLA, KVA, PCE, LIT, KLA, CEB</t>
  </si>
  <si>
    <t>LIB, KLA, PCE, KLA, CEB</t>
  </si>
  <si>
    <t>UNL, ZNO, KLA, CEB</t>
  </si>
  <si>
    <t>UNL, KLA, CEB</t>
  </si>
  <si>
    <t>UNL, ZNO, CEB</t>
  </si>
  <si>
    <t>Brabcová</t>
  </si>
  <si>
    <t>UNL, ZNO, LIT, LIB, KLA, KVA, PCE, ZNO, KLA, CEB</t>
  </si>
  <si>
    <t>UNL, KVA, ZNO, LIB, KLA, LIT, CEB</t>
  </si>
  <si>
    <t>UNL, KVA, LIT, LIB, PCE, ZNO, LIT, LIB, KLA, CEB</t>
  </si>
  <si>
    <t>UNL, KVA, PLZ, TRI, KLA, PCE, PCE, LIT, TRI, KLA, CEB</t>
  </si>
  <si>
    <t>LIT, LIB, PLZ, KLA, KVA, PCE, LIT, TRI, KLA, CEB</t>
  </si>
  <si>
    <t>UNL, ZNO, LIT, LIB, PLZ, KVA, LIT, KLA, CEB</t>
  </si>
  <si>
    <t>UNL, KVA, KLA,ZNO,TRI, CEB</t>
  </si>
  <si>
    <t>UNL, ZNO, LIT, LIB, KLA, KVA, UNL, LIT, CEB, KLA, VIT, CEB</t>
  </si>
  <si>
    <t>UNL, KVA, ZNO, LIT, LIB, KLA, KVA, PCE, ZNO, LIT, LIB, KLA, VIT, CEB</t>
  </si>
  <si>
    <t>KVA, CEB</t>
  </si>
  <si>
    <t>UNL, ZNO, LIB, KLA, PCE, UNL, ZNO, CEB, KLA, CEB</t>
  </si>
  <si>
    <t>UNL, LIT, LIB, KLA, PCE, UNL, ZNO, LIT, ZLN, CEB, KLA, CEB</t>
  </si>
  <si>
    <t>UNL, LIT, CEB</t>
  </si>
  <si>
    <t>ZNO, LIB, CEB</t>
  </si>
  <si>
    <t>UNL, ZNO, LIT, LIB, KLA, KVA, PCE, ZNO, LIT, KLA, CEB</t>
  </si>
  <si>
    <t>UNL, UNL, LIT, CEB</t>
  </si>
  <si>
    <t>UNL, KVA, ZNO, LIT, ZLN, KLA, KVA, PCE, ZNO, LIT, ZLN, CEB, CEB</t>
  </si>
  <si>
    <t>KVA, LIT, LIB, PCE, CEB</t>
  </si>
  <si>
    <t>KLA, CEB</t>
  </si>
  <si>
    <t>ZNO, LIT, LIB, TRI, CEB</t>
  </si>
  <si>
    <t>UNL, KVA, ZNO, LIT, ZLN, LIB, PLZ, KLA, KVA, TRI, PCE, UNL, ZNO, LIT, ZLN, PLZ, CEB, TRI, LIB, KLA, VIT, CEB</t>
  </si>
  <si>
    <t>ZNO, TRI, PCE, PCE, CEB, VIT, CEB</t>
  </si>
  <si>
    <t>UNL, KVA, ZNO, LIT, LIB, KLA, KVA, TRI, PCE, UNL, PCE, LIT, ZLN, CEB, TRI, LIB, KLA, VIT, CEB</t>
  </si>
  <si>
    <t>UNL, ZNO, LIT, ZLN, LIB, PLZ, KLA, PCE, UNL, ZNO, LIT, CEB, LIB, KLA, CEB</t>
  </si>
  <si>
    <t>KLA, ZNO, LIB, CEB</t>
  </si>
  <si>
    <t>UNL, KVA, ZNO, LIT, LIB, PLZ, KLA, KVA, TRI, PCE, PCE, ZNO, LIT, ZLN, PLZ, CEB, TRI, LIB, KLA, VIT, CEB</t>
  </si>
  <si>
    <t>Stach</t>
  </si>
  <si>
    <t>UNL, LIT, LIB, PLZ, KLA, KVA, UNL, ZNO, LIT, LIB, KLA, CEB</t>
  </si>
  <si>
    <t>UNL, KVA, LIT, LIB, PLZ, KVA, TRI, PCE, UNL, PCE, ZNO, LIT, ZLN, CEB, LIB, VIT, CEB</t>
  </si>
  <si>
    <t>KVA, LIB, TRI, CEB</t>
  </si>
  <si>
    <t>UNL, KVA, ZNO, LIB, KLA, LIT, LIB, CEB</t>
  </si>
  <si>
    <t>UNL, KVA, ZNO, KVA, PCE, ZNO, LIT, KLA, CEB</t>
  </si>
  <si>
    <t>UNL, LIT, KVA, CEB</t>
  </si>
  <si>
    <t>Zelinka</t>
  </si>
  <si>
    <t>UNL, KVA, ZNO, LIT, LIB, PLZ, KLA, KVA, PCE, PLZ, VIT, KLA, VIT, CEB, PCE, ZNO, LIB</t>
  </si>
  <si>
    <t>UNL, LIT, PCE, UNL, LIT, CEB, TRI</t>
  </si>
  <si>
    <t>UNL, LIT, KLA, UNL, LIT, CEB, KLA, CEB, VIT, PCE</t>
  </si>
  <si>
    <t>LIT, TRI, PCE, LIT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</si>
</sst>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0" bestFit="1" customWidth="1"/>
    <col min="2" max="2" width="10.875" style="0" bestFit="1" customWidth="1"/>
    <col min="4" max="4" width="100.75390625" style="0" bestFit="1" customWidth="1"/>
  </cols>
  <sheetData>
    <row r="1" spans="1:4" ht="12.75">
      <c r="A1" t="s">
        <v>41</v>
      </c>
      <c r="B1" t="s">
        <v>42</v>
      </c>
      <c r="C1">
        <f>103+122+201+93+290+105+91+25+122+350+101+103+201+93+290+91+143+350+105+25+323+143</f>
        <v>3470</v>
      </c>
      <c r="D1" t="s">
        <v>244</v>
      </c>
    </row>
    <row r="2" spans="1:4" ht="12.75">
      <c r="A2" t="s">
        <v>56</v>
      </c>
      <c r="B2" t="s">
        <v>35</v>
      </c>
      <c r="C2">
        <f>103+122+201+93+105+91+25+122+350+101+101+201+93+290+91+143+350+105+25+323+143</f>
        <v>3178</v>
      </c>
      <c r="D2" t="s">
        <v>249</v>
      </c>
    </row>
    <row r="3" spans="1:4" ht="12.75">
      <c r="A3" t="s">
        <v>47</v>
      </c>
      <c r="B3" t="s">
        <v>3</v>
      </c>
      <c r="C3">
        <f>103+122+201+93+105+25+122+350+101+103+101+93+290+143+350+105+25+323+143</f>
        <v>2898</v>
      </c>
      <c r="D3" t="s">
        <v>246</v>
      </c>
    </row>
    <row r="4" spans="1:4" ht="12.75">
      <c r="A4" t="s">
        <v>59</v>
      </c>
      <c r="B4" t="s">
        <v>60</v>
      </c>
      <c r="C4">
        <f>103+122+93+105+91+122+350+101+103+101+201+93+290+143+105+323+143</f>
        <v>2589</v>
      </c>
      <c r="D4" t="s">
        <v>252</v>
      </c>
    </row>
    <row r="5" spans="1:4" ht="12.75">
      <c r="A5" t="s">
        <v>69</v>
      </c>
      <c r="B5" t="s">
        <v>70</v>
      </c>
      <c r="C5">
        <f>103+122+201+93+105+91+25+122+101+91+323+25+323+143+201+101+105</f>
        <v>2275</v>
      </c>
      <c r="D5" t="s">
        <v>258</v>
      </c>
    </row>
    <row r="6" spans="1:4" ht="12.75">
      <c r="A6" t="s">
        <v>36</v>
      </c>
      <c r="B6" t="s">
        <v>3</v>
      </c>
      <c r="C6">
        <f>103+122+201+93+290+25+122+101+201+93+290+143+143</f>
        <v>1927</v>
      </c>
      <c r="D6" t="s">
        <v>240</v>
      </c>
    </row>
    <row r="7" spans="1:4" ht="12.75">
      <c r="A7" t="s">
        <v>45</v>
      </c>
      <c r="B7" t="s">
        <v>46</v>
      </c>
      <c r="C7">
        <f>103+201+93+290+105+91+25+101+103+201+93+143+105+25+143</f>
        <v>1822</v>
      </c>
      <c r="D7" t="s">
        <v>247</v>
      </c>
    </row>
    <row r="8" spans="1:4" ht="12.75">
      <c r="A8" t="s">
        <v>25</v>
      </c>
      <c r="B8" t="s">
        <v>17</v>
      </c>
      <c r="C8">
        <f>103+122+201+93+105+25+122+101+201+93+105+25+323+143</f>
        <v>1762</v>
      </c>
      <c r="D8" t="s">
        <v>232</v>
      </c>
    </row>
    <row r="9" spans="1:4" ht="12.75">
      <c r="A9" t="s">
        <v>23</v>
      </c>
      <c r="B9" t="s">
        <v>24</v>
      </c>
      <c r="C9">
        <f>103+201+93+105+25+122+103+93+243+25+323+143</f>
        <v>1579</v>
      </c>
      <c r="D9" t="s">
        <v>231</v>
      </c>
    </row>
    <row r="10" spans="1:4" ht="12.75">
      <c r="A10" t="s">
        <v>14</v>
      </c>
      <c r="B10" t="s">
        <v>15</v>
      </c>
      <c r="C10">
        <f>103+122+91+350+25+101+101+93+350+25+143</f>
        <v>1504</v>
      </c>
      <c r="D10" t="s">
        <v>227</v>
      </c>
    </row>
    <row r="11" spans="1:4" ht="12.75">
      <c r="A11" t="s">
        <v>68</v>
      </c>
      <c r="B11" t="s">
        <v>62</v>
      </c>
      <c r="C11">
        <f>103+93+105+25+101+103+201+93+290+143+25+143</f>
        <v>1425</v>
      </c>
      <c r="D11" t="s">
        <v>235</v>
      </c>
    </row>
    <row r="12" spans="1:4" ht="12.75">
      <c r="A12" t="s">
        <v>150</v>
      </c>
      <c r="B12" t="s">
        <v>92</v>
      </c>
      <c r="C12">
        <f>201+350+101+101+143+323+143</f>
        <v>1362</v>
      </c>
      <c r="D12" t="s">
        <v>245</v>
      </c>
    </row>
    <row r="13" spans="1:4" ht="12.75">
      <c r="A13" t="s">
        <v>33</v>
      </c>
      <c r="B13" t="s">
        <v>15</v>
      </c>
      <c r="C13">
        <f>103+201+93+105+25+122+101+201+93+25+143</f>
        <v>1212</v>
      </c>
      <c r="D13" t="s">
        <v>238</v>
      </c>
    </row>
    <row r="14" spans="1:4" ht="12.75">
      <c r="A14" t="s">
        <v>57</v>
      </c>
      <c r="B14" t="s">
        <v>58</v>
      </c>
      <c r="C14">
        <f>103+93+105+91+25+122+103+201+93+105+25+143</f>
        <v>1209</v>
      </c>
      <c r="D14" t="s">
        <v>251</v>
      </c>
    </row>
    <row r="15" spans="1:4" ht="12.75">
      <c r="A15" t="s">
        <v>27</v>
      </c>
      <c r="B15" t="s">
        <v>3</v>
      </c>
      <c r="C15">
        <f>103+93+25+103+93+143+25+143+323+101</f>
        <v>1152</v>
      </c>
      <c r="D15" t="s">
        <v>260</v>
      </c>
    </row>
    <row r="16" spans="1:4" ht="12.75">
      <c r="A16" t="s">
        <v>27</v>
      </c>
      <c r="B16" t="s">
        <v>28</v>
      </c>
      <c r="C16">
        <f>103+201+105+25+101+103+201+143+25+143</f>
        <v>1150</v>
      </c>
      <c r="D16" t="s">
        <v>234</v>
      </c>
    </row>
    <row r="17" spans="1:4" ht="12.75">
      <c r="A17" t="s">
        <v>39</v>
      </c>
      <c r="B17" t="s">
        <v>40</v>
      </c>
      <c r="C17">
        <f>103+201+105+25+101+103+201+143+25+143</f>
        <v>1150</v>
      </c>
      <c r="D17" t="s">
        <v>234</v>
      </c>
    </row>
    <row r="18" spans="1:4" ht="12.75">
      <c r="A18" t="s">
        <v>102</v>
      </c>
      <c r="B18" t="s">
        <v>103</v>
      </c>
      <c r="C18">
        <f>93+105+91+25+122+101+93+350+25+143</f>
        <v>1148</v>
      </c>
      <c r="D18" t="s">
        <v>228</v>
      </c>
    </row>
    <row r="19" spans="1:4" ht="12.75">
      <c r="A19" t="s">
        <v>9</v>
      </c>
      <c r="B19" t="s">
        <v>10</v>
      </c>
      <c r="C19">
        <f>103+201+93+105+25+122+101+201+25+143</f>
        <v>1119</v>
      </c>
      <c r="D19" t="s">
        <v>224</v>
      </c>
    </row>
    <row r="20" spans="1:4" ht="12.75">
      <c r="A20" t="s">
        <v>63</v>
      </c>
      <c r="B20" t="s">
        <v>64</v>
      </c>
      <c r="C20">
        <f>103+122+201+122+101+201+93+25+143</f>
        <v>1111</v>
      </c>
      <c r="D20" t="s">
        <v>255</v>
      </c>
    </row>
    <row r="21" spans="1:4" ht="12.75">
      <c r="A21" t="s">
        <v>91</v>
      </c>
      <c r="B21" t="s">
        <v>92</v>
      </c>
      <c r="C21">
        <f>122+93+290+105+25+122+101+93+143</f>
        <v>1094</v>
      </c>
      <c r="D21" t="s">
        <v>189</v>
      </c>
    </row>
    <row r="22" spans="1:4" ht="12.75">
      <c r="A22" t="s">
        <v>12</v>
      </c>
      <c r="B22" t="s">
        <v>13</v>
      </c>
      <c r="C22">
        <f>103+122+93+105+101+201+93+105+25+143</f>
        <v>1091</v>
      </c>
      <c r="D22" t="s">
        <v>226</v>
      </c>
    </row>
    <row r="23" spans="1:4" ht="12.75">
      <c r="A23" t="s">
        <v>16</v>
      </c>
      <c r="B23" t="s">
        <v>17</v>
      </c>
      <c r="C23">
        <f>103+93+101+103+93+143+350</f>
        <v>986</v>
      </c>
      <c r="D23" t="s">
        <v>259</v>
      </c>
    </row>
    <row r="24" spans="1:4" ht="12.75">
      <c r="A24" t="s">
        <v>18</v>
      </c>
      <c r="B24" t="s">
        <v>19</v>
      </c>
      <c r="C24">
        <f>103+201+93+105+91+122+93+25+143</f>
        <v>976</v>
      </c>
      <c r="D24" t="s">
        <v>229</v>
      </c>
    </row>
    <row r="25" spans="1:4" ht="12.75">
      <c r="A25" t="s">
        <v>164</v>
      </c>
      <c r="B25" t="s">
        <v>70</v>
      </c>
      <c r="C25">
        <f>101+201+93+91+350+105+25</f>
        <v>966</v>
      </c>
      <c r="D25" t="s">
        <v>193</v>
      </c>
    </row>
    <row r="26" spans="1:4" ht="12.75">
      <c r="A26" t="s">
        <v>89</v>
      </c>
      <c r="B26" t="s">
        <v>90</v>
      </c>
      <c r="C26">
        <f>122+93+122+101+101+93+323</f>
        <v>955</v>
      </c>
      <c r="D26" t="s">
        <v>211</v>
      </c>
    </row>
    <row r="27" spans="1:4" ht="12.75">
      <c r="A27" t="s">
        <v>76</v>
      </c>
      <c r="B27" t="s">
        <v>77</v>
      </c>
      <c r="C27">
        <f>103+122+25+201+350+143</f>
        <v>944</v>
      </c>
      <c r="D27" t="s">
        <v>230</v>
      </c>
    </row>
    <row r="28" spans="1:4" ht="12.75">
      <c r="A28" t="s">
        <v>73</v>
      </c>
      <c r="B28" t="s">
        <v>74</v>
      </c>
      <c r="C28">
        <f>103+93+290+105+91+25+101+91</f>
        <v>899</v>
      </c>
      <c r="D28" t="s">
        <v>187</v>
      </c>
    </row>
    <row r="29" spans="1:4" ht="12.75">
      <c r="A29" t="s">
        <v>73</v>
      </c>
      <c r="B29" t="s">
        <v>19</v>
      </c>
      <c r="C29">
        <f>103+93+290+105+91+25+101+91</f>
        <v>899</v>
      </c>
      <c r="D29" t="s">
        <v>187</v>
      </c>
    </row>
    <row r="30" spans="1:4" ht="12.75">
      <c r="A30" t="s">
        <v>71</v>
      </c>
      <c r="B30" t="s">
        <v>72</v>
      </c>
      <c r="C30">
        <f>103+93+290+105+91+25+101+91</f>
        <v>899</v>
      </c>
      <c r="D30" t="s">
        <v>187</v>
      </c>
    </row>
    <row r="31" spans="1:4" ht="12.75">
      <c r="A31" t="s">
        <v>61</v>
      </c>
      <c r="B31" t="s">
        <v>62</v>
      </c>
      <c r="C31">
        <f>103+122+201+105+25+93+105+143</f>
        <v>897</v>
      </c>
      <c r="D31" t="s">
        <v>254</v>
      </c>
    </row>
    <row r="32" spans="1:4" ht="12.75">
      <c r="A32" t="s">
        <v>100</v>
      </c>
      <c r="B32" t="s">
        <v>101</v>
      </c>
      <c r="C32">
        <f>201+93+105+350+143</f>
        <v>892</v>
      </c>
      <c r="D32" t="s">
        <v>243</v>
      </c>
    </row>
    <row r="33" spans="1:4" ht="12.75">
      <c r="A33" t="s">
        <v>49</v>
      </c>
      <c r="B33" t="s">
        <v>50</v>
      </c>
      <c r="C33">
        <f>103+122+93+122+101+201+91</f>
        <v>833</v>
      </c>
      <c r="D33" t="s">
        <v>185</v>
      </c>
    </row>
    <row r="34" spans="1:4" ht="12.75">
      <c r="A34" t="s">
        <v>37</v>
      </c>
      <c r="B34" t="s">
        <v>38</v>
      </c>
      <c r="C34">
        <f>103+122+93+290+101+93+25</f>
        <v>827</v>
      </c>
      <c r="D34" t="s">
        <v>196</v>
      </c>
    </row>
    <row r="35" spans="1:4" ht="12.75">
      <c r="A35" t="s">
        <v>51</v>
      </c>
      <c r="B35" t="s">
        <v>3</v>
      </c>
      <c r="C35">
        <f>103+122+93+105+25+101+101+143+25</f>
        <v>818</v>
      </c>
      <c r="D35" t="s">
        <v>198</v>
      </c>
    </row>
    <row r="36" spans="1:4" ht="12.75">
      <c r="A36" t="s">
        <v>11</v>
      </c>
      <c r="B36" t="s">
        <v>3</v>
      </c>
      <c r="C36">
        <f>103+122+201+105+25+93+143</f>
        <v>792</v>
      </c>
      <c r="D36" t="s">
        <v>225</v>
      </c>
    </row>
    <row r="37" spans="1:4" ht="12.75">
      <c r="A37" t="s">
        <v>67</v>
      </c>
      <c r="B37" t="s">
        <v>40</v>
      </c>
      <c r="C37">
        <f>103+122+201+93+91+143+25</f>
        <v>778</v>
      </c>
      <c r="D37" t="s">
        <v>204</v>
      </c>
    </row>
    <row r="38" spans="1:4" ht="12.75">
      <c r="A38" t="s">
        <v>48</v>
      </c>
      <c r="B38" t="s">
        <v>15</v>
      </c>
      <c r="C38">
        <f>103+93+350+201</f>
        <v>747</v>
      </c>
      <c r="D38" t="s">
        <v>169</v>
      </c>
    </row>
    <row r="39" spans="1:4" ht="12.75">
      <c r="A39" t="s">
        <v>21</v>
      </c>
      <c r="B39" t="s">
        <v>22</v>
      </c>
      <c r="C39">
        <f>103+201+91+25+122+101+101</f>
        <v>744</v>
      </c>
      <c r="D39" t="s">
        <v>162</v>
      </c>
    </row>
    <row r="40" spans="1:4" ht="12.75">
      <c r="A40" t="s">
        <v>87</v>
      </c>
      <c r="B40" t="s">
        <v>88</v>
      </c>
      <c r="C40">
        <f>122+105+350+143</f>
        <v>720</v>
      </c>
      <c r="D40" t="s">
        <v>253</v>
      </c>
    </row>
    <row r="41" spans="1:4" ht="12.75">
      <c r="A41" t="s">
        <v>0</v>
      </c>
      <c r="B41" t="s">
        <v>1</v>
      </c>
      <c r="C41">
        <f>103+122+105+25+122+101+101+25</f>
        <v>704</v>
      </c>
      <c r="D41" t="s">
        <v>192</v>
      </c>
    </row>
    <row r="42" spans="1:4" ht="12.75">
      <c r="A42" t="s">
        <v>2</v>
      </c>
      <c r="B42" t="s">
        <v>3</v>
      </c>
      <c r="C42">
        <f>103+122+105+25+122+101+101+25</f>
        <v>704</v>
      </c>
      <c r="D42" t="s">
        <v>192</v>
      </c>
    </row>
    <row r="43" spans="1:4" ht="12.75">
      <c r="A43" t="s">
        <v>125</v>
      </c>
      <c r="B43" t="s">
        <v>53</v>
      </c>
      <c r="C43">
        <f>103+91+25+93+350+25</f>
        <v>687</v>
      </c>
      <c r="D43" t="s">
        <v>200</v>
      </c>
    </row>
    <row r="44" spans="1:4" ht="12.75">
      <c r="A44" t="s">
        <v>67</v>
      </c>
      <c r="B44" t="s">
        <v>10</v>
      </c>
      <c r="C44">
        <f>103+122+201+93+143+25</f>
        <v>687</v>
      </c>
      <c r="D44" t="s">
        <v>205</v>
      </c>
    </row>
    <row r="45" spans="1:4" ht="12.75">
      <c r="A45" t="s">
        <v>80</v>
      </c>
      <c r="B45" t="s">
        <v>81</v>
      </c>
      <c r="C45">
        <f>103+122+122+323</f>
        <v>670</v>
      </c>
      <c r="D45" t="s">
        <v>212</v>
      </c>
    </row>
    <row r="46" spans="1:4" ht="12.75">
      <c r="A46" t="s">
        <v>29</v>
      </c>
      <c r="B46" t="s">
        <v>30</v>
      </c>
      <c r="C46">
        <f>103+93+350+101</f>
        <v>647</v>
      </c>
      <c r="D46" t="s">
        <v>151</v>
      </c>
    </row>
    <row r="47" spans="1:4" ht="12.75">
      <c r="A47" t="s">
        <v>126</v>
      </c>
      <c r="B47" t="s">
        <v>58</v>
      </c>
      <c r="C47">
        <f>93+350+93+101</f>
        <v>637</v>
      </c>
      <c r="D47" t="s">
        <v>261</v>
      </c>
    </row>
    <row r="48" spans="1:4" ht="12.75">
      <c r="A48" t="s">
        <v>75</v>
      </c>
      <c r="B48" t="s">
        <v>70</v>
      </c>
      <c r="C48">
        <f>103+105+101+323</f>
        <v>632</v>
      </c>
      <c r="D48" t="s">
        <v>213</v>
      </c>
    </row>
    <row r="49" spans="1:4" ht="12.75">
      <c r="A49" t="s">
        <v>78</v>
      </c>
      <c r="B49" t="s">
        <v>79</v>
      </c>
      <c r="C49">
        <f>103+105+101+323</f>
        <v>632</v>
      </c>
      <c r="D49" t="s">
        <v>213</v>
      </c>
    </row>
    <row r="50" spans="1:4" ht="12.75">
      <c r="A50" t="s">
        <v>26</v>
      </c>
      <c r="B50" t="s">
        <v>5</v>
      </c>
      <c r="C50">
        <f>103+122+93+105+101+103</f>
        <v>627</v>
      </c>
      <c r="D50" t="s">
        <v>166</v>
      </c>
    </row>
    <row r="51" spans="1:4" ht="12.75">
      <c r="A51" t="s">
        <v>114</v>
      </c>
      <c r="B51" t="s">
        <v>35</v>
      </c>
      <c r="C51">
        <f>105+25+122+101+93+25+143</f>
        <v>614</v>
      </c>
      <c r="D51" t="s">
        <v>218</v>
      </c>
    </row>
    <row r="52" spans="1:4" ht="12.75">
      <c r="A52" t="s">
        <v>96</v>
      </c>
      <c r="B52" t="s">
        <v>97</v>
      </c>
      <c r="C52">
        <f>122+93+105+101+143</f>
        <v>564</v>
      </c>
      <c r="D52" t="s">
        <v>241</v>
      </c>
    </row>
    <row r="53" spans="1:4" ht="12.75">
      <c r="A53" t="s">
        <v>160</v>
      </c>
      <c r="B53" t="s">
        <v>17</v>
      </c>
      <c r="C53">
        <f>103+101+201+91</f>
        <v>496</v>
      </c>
      <c r="D53" t="s">
        <v>188</v>
      </c>
    </row>
    <row r="54" spans="1:4" ht="12.75">
      <c r="A54" t="s">
        <v>130</v>
      </c>
      <c r="B54" t="s">
        <v>3</v>
      </c>
      <c r="C54">
        <f>25+201+105+143</f>
        <v>474</v>
      </c>
      <c r="D54" t="s">
        <v>248</v>
      </c>
    </row>
    <row r="55" spans="1:4" ht="12.75">
      <c r="A55" t="s">
        <v>4</v>
      </c>
      <c r="B55" t="s">
        <v>6</v>
      </c>
      <c r="C55">
        <f>103+201+25+143</f>
        <v>472</v>
      </c>
      <c r="D55" t="s">
        <v>220</v>
      </c>
    </row>
    <row r="56" spans="1:4" ht="12.75">
      <c r="A56" t="s">
        <v>139</v>
      </c>
      <c r="B56" t="s">
        <v>10</v>
      </c>
      <c r="C56">
        <f>122+350</f>
        <v>472</v>
      </c>
      <c r="D56" t="s">
        <v>149</v>
      </c>
    </row>
    <row r="57" spans="1:4" ht="12.75">
      <c r="A57" t="s">
        <v>140</v>
      </c>
      <c r="B57" t="s">
        <v>135</v>
      </c>
      <c r="C57">
        <f>122+350</f>
        <v>472</v>
      </c>
      <c r="D57" t="s">
        <v>149</v>
      </c>
    </row>
    <row r="58" spans="1:4" ht="12.75">
      <c r="A58" t="s">
        <v>65</v>
      </c>
      <c r="B58" t="s">
        <v>66</v>
      </c>
      <c r="C58">
        <f>103+93+122+143</f>
        <v>461</v>
      </c>
      <c r="D58" t="s">
        <v>256</v>
      </c>
    </row>
    <row r="59" spans="1:4" ht="12.75">
      <c r="A59" t="s">
        <v>91</v>
      </c>
      <c r="B59" t="s">
        <v>93</v>
      </c>
      <c r="C59">
        <f>122+93+25+122+93</f>
        <v>455</v>
      </c>
      <c r="D59" t="s">
        <v>175</v>
      </c>
    </row>
    <row r="60" spans="1:4" ht="12.75">
      <c r="A60" t="s">
        <v>99</v>
      </c>
      <c r="B60" t="s">
        <v>86</v>
      </c>
      <c r="C60">
        <f>201+105+143</f>
        <v>449</v>
      </c>
      <c r="D60" t="s">
        <v>237</v>
      </c>
    </row>
    <row r="61" spans="1:4" ht="12.75">
      <c r="A61" t="s">
        <v>7</v>
      </c>
      <c r="B61" t="s">
        <v>8</v>
      </c>
      <c r="C61">
        <f>103+201+143</f>
        <v>447</v>
      </c>
      <c r="D61" t="s">
        <v>222</v>
      </c>
    </row>
    <row r="62" spans="1:4" ht="12.75">
      <c r="A62" t="s">
        <v>34</v>
      </c>
      <c r="B62" t="s">
        <v>35</v>
      </c>
      <c r="C62">
        <f>103+103+93+143</f>
        <v>442</v>
      </c>
      <c r="D62" t="s">
        <v>239</v>
      </c>
    </row>
    <row r="63" spans="1:4" ht="12.75">
      <c r="A63" t="s">
        <v>123</v>
      </c>
      <c r="B63" t="s">
        <v>24</v>
      </c>
      <c r="C63">
        <f>105+25+101+201</f>
        <v>432</v>
      </c>
      <c r="D63" t="s">
        <v>170</v>
      </c>
    </row>
    <row r="64" spans="1:4" ht="12.75">
      <c r="A64" t="s">
        <v>91</v>
      </c>
      <c r="B64" t="s">
        <v>94</v>
      </c>
      <c r="C64">
        <f>122+93+122+93</f>
        <v>430</v>
      </c>
      <c r="D64" t="s">
        <v>176</v>
      </c>
    </row>
    <row r="65" spans="1:4" ht="12.75">
      <c r="A65" t="s">
        <v>49</v>
      </c>
      <c r="B65" t="s">
        <v>93</v>
      </c>
      <c r="C65">
        <f>122+93+122+91</f>
        <v>428</v>
      </c>
      <c r="D65" t="s">
        <v>186</v>
      </c>
    </row>
    <row r="66" spans="1:4" ht="12.75">
      <c r="A66" t="s">
        <v>114</v>
      </c>
      <c r="B66" t="s">
        <v>93</v>
      </c>
      <c r="C66">
        <f>105+25+101+25+143</f>
        <v>399</v>
      </c>
      <c r="D66" t="s">
        <v>219</v>
      </c>
    </row>
    <row r="67" spans="1:4" ht="12.75">
      <c r="A67" t="s">
        <v>54</v>
      </c>
      <c r="B67" t="s">
        <v>55</v>
      </c>
      <c r="C67">
        <f>103+122+93+25</f>
        <v>343</v>
      </c>
      <c r="D67" t="s">
        <v>129</v>
      </c>
    </row>
    <row r="68" spans="1:4" ht="12.75">
      <c r="A68" t="s">
        <v>148</v>
      </c>
      <c r="B68" t="s">
        <v>90</v>
      </c>
      <c r="C68">
        <f>122+101+93+25</f>
        <v>341</v>
      </c>
      <c r="D68" t="s">
        <v>210</v>
      </c>
    </row>
    <row r="69" spans="1:4" ht="12.75">
      <c r="A69" t="s">
        <v>31</v>
      </c>
      <c r="B69" t="s">
        <v>32</v>
      </c>
      <c r="C69">
        <f>103+93+143</f>
        <v>339</v>
      </c>
      <c r="D69" t="s">
        <v>236</v>
      </c>
    </row>
    <row r="70" spans="1:4" ht="12.75">
      <c r="A70" t="s">
        <v>163</v>
      </c>
      <c r="B70" t="s">
        <v>13</v>
      </c>
      <c r="C70">
        <f>101+93+105+25</f>
        <v>324</v>
      </c>
      <c r="D70" t="s">
        <v>195</v>
      </c>
    </row>
    <row r="71" spans="1:4" ht="12.75">
      <c r="A71" t="s">
        <v>214</v>
      </c>
      <c r="B71" t="s">
        <v>70</v>
      </c>
      <c r="C71">
        <f>323</f>
        <v>323</v>
      </c>
      <c r="D71" t="s">
        <v>215</v>
      </c>
    </row>
    <row r="72" spans="1:4" ht="12.75">
      <c r="A72" t="s">
        <v>160</v>
      </c>
      <c r="B72" t="s">
        <v>10</v>
      </c>
      <c r="C72">
        <f>103+201</f>
        <v>304</v>
      </c>
      <c r="D72" t="s">
        <v>98</v>
      </c>
    </row>
    <row r="73" spans="1:4" ht="12.75">
      <c r="A73" t="s">
        <v>120</v>
      </c>
      <c r="B73" t="s">
        <v>121</v>
      </c>
      <c r="C73">
        <f>105+101+93</f>
        <v>299</v>
      </c>
      <c r="D73" t="s">
        <v>182</v>
      </c>
    </row>
    <row r="74" spans="1:4" ht="12.75">
      <c r="A74" t="s">
        <v>105</v>
      </c>
      <c r="B74" t="s">
        <v>106</v>
      </c>
      <c r="C74">
        <f>93+101+93</f>
        <v>287</v>
      </c>
      <c r="D74" t="s">
        <v>174</v>
      </c>
    </row>
    <row r="75" spans="1:4" ht="12.75">
      <c r="A75" t="s">
        <v>4</v>
      </c>
      <c r="B75" t="s">
        <v>5</v>
      </c>
      <c r="C75">
        <f>103+25+143</f>
        <v>271</v>
      </c>
      <c r="D75" t="s">
        <v>221</v>
      </c>
    </row>
    <row r="76" spans="1:4" ht="12.75">
      <c r="A76" t="s">
        <v>136</v>
      </c>
      <c r="B76" t="s">
        <v>137</v>
      </c>
      <c r="C76">
        <f>103+25+143</f>
        <v>271</v>
      </c>
      <c r="D76" t="s">
        <v>221</v>
      </c>
    </row>
    <row r="77" spans="1:4" ht="12.75">
      <c r="A77" t="s">
        <v>142</v>
      </c>
      <c r="B77" t="s">
        <v>101</v>
      </c>
      <c r="C77">
        <f>122+143</f>
        <v>265</v>
      </c>
      <c r="D77" t="s">
        <v>84</v>
      </c>
    </row>
    <row r="78" spans="1:4" ht="12.75">
      <c r="A78" t="s">
        <v>142</v>
      </c>
      <c r="B78" t="s">
        <v>143</v>
      </c>
      <c r="C78">
        <f>122+143</f>
        <v>265</v>
      </c>
      <c r="D78" t="s">
        <v>233</v>
      </c>
    </row>
    <row r="79" spans="1:4" ht="12.75">
      <c r="A79" t="s">
        <v>95</v>
      </c>
      <c r="B79" t="s">
        <v>17</v>
      </c>
      <c r="C79">
        <f>122+122</f>
        <v>244</v>
      </c>
      <c r="D79" t="s">
        <v>138</v>
      </c>
    </row>
    <row r="80" spans="1:4" ht="12.75">
      <c r="A80" t="s">
        <v>107</v>
      </c>
      <c r="B80" t="s">
        <v>108</v>
      </c>
      <c r="C80">
        <f>93+122+25</f>
        <v>240</v>
      </c>
      <c r="D80" t="s">
        <v>197</v>
      </c>
    </row>
    <row r="81" spans="1:4" ht="12.75">
      <c r="A81" t="s">
        <v>109</v>
      </c>
      <c r="B81" t="s">
        <v>101</v>
      </c>
      <c r="C81">
        <f>93+122+25</f>
        <v>240</v>
      </c>
      <c r="D81" t="s">
        <v>197</v>
      </c>
    </row>
    <row r="82" spans="1:4" ht="12.75">
      <c r="A82" t="s">
        <v>134</v>
      </c>
      <c r="B82" t="s">
        <v>135</v>
      </c>
      <c r="C82">
        <f>25+101+101+9</f>
        <v>236</v>
      </c>
      <c r="D82" t="s">
        <v>172</v>
      </c>
    </row>
    <row r="83" spans="1:4" ht="12.75">
      <c r="A83" t="s">
        <v>52</v>
      </c>
      <c r="B83" t="s">
        <v>30</v>
      </c>
      <c r="C83">
        <f>103+101+25</f>
        <v>229</v>
      </c>
      <c r="D83" t="s">
        <v>199</v>
      </c>
    </row>
    <row r="84" spans="1:4" ht="12.75">
      <c r="A84" t="s">
        <v>83</v>
      </c>
      <c r="B84" t="s">
        <v>70</v>
      </c>
      <c r="C84">
        <f>122+93</f>
        <v>215</v>
      </c>
      <c r="D84" t="s">
        <v>181</v>
      </c>
    </row>
    <row r="85" spans="1:4" ht="12.75">
      <c r="A85" t="s">
        <v>116</v>
      </c>
      <c r="B85" t="s">
        <v>117</v>
      </c>
      <c r="C85">
        <f>105+101</f>
        <v>206</v>
      </c>
      <c r="D85" t="s">
        <v>152</v>
      </c>
    </row>
    <row r="86" spans="1:4" ht="12.75">
      <c r="A86" t="s">
        <v>120</v>
      </c>
      <c r="B86" t="s">
        <v>122</v>
      </c>
      <c r="C86">
        <f>105+93</f>
        <v>198</v>
      </c>
      <c r="D86" t="s">
        <v>183</v>
      </c>
    </row>
    <row r="87" spans="1:4" ht="12.75">
      <c r="A87" t="s">
        <v>161</v>
      </c>
      <c r="B87" t="s">
        <v>10</v>
      </c>
      <c r="C87">
        <f>103+93</f>
        <v>196</v>
      </c>
      <c r="D87" t="s">
        <v>173</v>
      </c>
    </row>
    <row r="88" spans="1:4" ht="12.75">
      <c r="A88" t="s">
        <v>157</v>
      </c>
      <c r="B88" t="s">
        <v>158</v>
      </c>
      <c r="C88">
        <f>101+93</f>
        <v>194</v>
      </c>
      <c r="D88" t="s">
        <v>171</v>
      </c>
    </row>
    <row r="89" spans="1:4" ht="12.75">
      <c r="A89" t="s">
        <v>111</v>
      </c>
      <c r="B89" t="s">
        <v>5</v>
      </c>
      <c r="C89">
        <f>93+93</f>
        <v>186</v>
      </c>
      <c r="D89" t="s">
        <v>184</v>
      </c>
    </row>
    <row r="90" spans="1:4" ht="12.75">
      <c r="A90" t="s">
        <v>207</v>
      </c>
      <c r="B90" t="s">
        <v>101</v>
      </c>
      <c r="C90">
        <f>25+143</f>
        <v>168</v>
      </c>
      <c r="D90" t="s">
        <v>242</v>
      </c>
    </row>
    <row r="91" spans="1:4" ht="12.75">
      <c r="A91" t="s">
        <v>208</v>
      </c>
      <c r="B91" t="s">
        <v>209</v>
      </c>
      <c r="C91">
        <f>25+143</f>
        <v>168</v>
      </c>
      <c r="D91" t="s">
        <v>242</v>
      </c>
    </row>
    <row r="92" spans="1:4" ht="12.75">
      <c r="A92" t="s">
        <v>130</v>
      </c>
      <c r="B92" t="s">
        <v>8</v>
      </c>
      <c r="C92">
        <f>25+143</f>
        <v>168</v>
      </c>
      <c r="D92" t="s">
        <v>242</v>
      </c>
    </row>
    <row r="93" spans="1:4" ht="12.75">
      <c r="A93" t="s">
        <v>201</v>
      </c>
      <c r="B93" t="s">
        <v>22</v>
      </c>
      <c r="C93">
        <f>25+143</f>
        <v>168</v>
      </c>
      <c r="D93" t="s">
        <v>242</v>
      </c>
    </row>
    <row r="94" spans="1:4" ht="12.75">
      <c r="A94" t="s">
        <v>202</v>
      </c>
      <c r="B94" t="s">
        <v>203</v>
      </c>
      <c r="C94">
        <f>25+143</f>
        <v>168</v>
      </c>
      <c r="D94" t="s">
        <v>242</v>
      </c>
    </row>
    <row r="95" spans="1:4" ht="12.75">
      <c r="A95" t="s">
        <v>147</v>
      </c>
      <c r="B95" t="s">
        <v>58</v>
      </c>
      <c r="C95">
        <f>122+25</f>
        <v>147</v>
      </c>
      <c r="D95" t="s">
        <v>206</v>
      </c>
    </row>
    <row r="96" spans="1:4" ht="12.75">
      <c r="A96" t="s">
        <v>216</v>
      </c>
      <c r="B96" t="s">
        <v>17</v>
      </c>
      <c r="C96">
        <f>143</f>
        <v>143</v>
      </c>
      <c r="D96" t="s">
        <v>217</v>
      </c>
    </row>
    <row r="97" spans="1:4" ht="12.75">
      <c r="A97" t="s">
        <v>223</v>
      </c>
      <c r="B97" t="s">
        <v>8</v>
      </c>
      <c r="C97">
        <f>143</f>
        <v>143</v>
      </c>
      <c r="D97" t="s">
        <v>217</v>
      </c>
    </row>
    <row r="98" spans="1:4" ht="12.75">
      <c r="A98" t="s">
        <v>250</v>
      </c>
      <c r="B98" t="s">
        <v>58</v>
      </c>
      <c r="C98">
        <f>143</f>
        <v>143</v>
      </c>
      <c r="D98" t="s">
        <v>217</v>
      </c>
    </row>
    <row r="99" spans="1:4" ht="12.75">
      <c r="A99" t="s">
        <v>257</v>
      </c>
      <c r="B99" t="s">
        <v>60</v>
      </c>
      <c r="C99">
        <f>143</f>
        <v>143</v>
      </c>
      <c r="D99" t="s">
        <v>217</v>
      </c>
    </row>
    <row r="100" spans="1:4" ht="12.75">
      <c r="A100" t="s">
        <v>85</v>
      </c>
      <c r="B100" t="s">
        <v>86</v>
      </c>
      <c r="C100">
        <f>122</f>
        <v>122</v>
      </c>
      <c r="D100" t="s">
        <v>233</v>
      </c>
    </row>
    <row r="101" spans="1:4" ht="12.75">
      <c r="A101" t="s">
        <v>141</v>
      </c>
      <c r="B101" t="s">
        <v>135</v>
      </c>
      <c r="C101">
        <f>122</f>
        <v>122</v>
      </c>
      <c r="D101" t="s">
        <v>84</v>
      </c>
    </row>
    <row r="102" spans="1:4" ht="12.75">
      <c r="A102" t="s">
        <v>144</v>
      </c>
      <c r="B102" t="s">
        <v>145</v>
      </c>
      <c r="C102">
        <f>122</f>
        <v>122</v>
      </c>
      <c r="D102" t="s">
        <v>84</v>
      </c>
    </row>
    <row r="103" spans="1:4" ht="12.75">
      <c r="A103" t="s">
        <v>146</v>
      </c>
      <c r="B103" t="s">
        <v>101</v>
      </c>
      <c r="C103">
        <f>122</f>
        <v>122</v>
      </c>
      <c r="D103" t="s">
        <v>84</v>
      </c>
    </row>
    <row r="104" spans="1:4" ht="12.75">
      <c r="A104" t="s">
        <v>133</v>
      </c>
      <c r="B104" t="s">
        <v>106</v>
      </c>
      <c r="C104">
        <f>25+93</f>
        <v>118</v>
      </c>
      <c r="D104" t="s">
        <v>177</v>
      </c>
    </row>
    <row r="105" spans="1:4" ht="12.75">
      <c r="A105" t="s">
        <v>14</v>
      </c>
      <c r="B105" t="s">
        <v>118</v>
      </c>
      <c r="C105">
        <f>105</f>
        <v>105</v>
      </c>
      <c r="D105" t="s">
        <v>115</v>
      </c>
    </row>
    <row r="106" spans="1:4" ht="12.75">
      <c r="A106" t="s">
        <v>119</v>
      </c>
      <c r="B106" t="s">
        <v>101</v>
      </c>
      <c r="C106">
        <f>105</f>
        <v>105</v>
      </c>
      <c r="D106" t="s">
        <v>115</v>
      </c>
    </row>
    <row r="107" spans="1:4" ht="12.75">
      <c r="A107" t="s">
        <v>124</v>
      </c>
      <c r="B107" t="s">
        <v>24</v>
      </c>
      <c r="C107">
        <f>105</f>
        <v>105</v>
      </c>
      <c r="D107" t="s">
        <v>115</v>
      </c>
    </row>
    <row r="108" spans="1:4" ht="12.75">
      <c r="A108" t="s">
        <v>59</v>
      </c>
      <c r="B108" t="s">
        <v>190</v>
      </c>
      <c r="C108">
        <f>105</f>
        <v>105</v>
      </c>
      <c r="D108" t="s">
        <v>115</v>
      </c>
    </row>
    <row r="109" spans="1:4" ht="12.75">
      <c r="A109" t="s">
        <v>191</v>
      </c>
      <c r="B109" t="s">
        <v>17</v>
      </c>
      <c r="C109">
        <f>105</f>
        <v>105</v>
      </c>
      <c r="D109" t="s">
        <v>115</v>
      </c>
    </row>
    <row r="110" spans="1:4" ht="12.75">
      <c r="A110" t="s">
        <v>20</v>
      </c>
      <c r="B110" t="s">
        <v>17</v>
      </c>
      <c r="C110">
        <f>103</f>
        <v>103</v>
      </c>
      <c r="D110" t="s">
        <v>82</v>
      </c>
    </row>
    <row r="111" spans="1:4" ht="12.75">
      <c r="A111" t="s">
        <v>165</v>
      </c>
      <c r="B111" t="s">
        <v>55</v>
      </c>
      <c r="C111">
        <f>103</f>
        <v>103</v>
      </c>
      <c r="D111" t="s">
        <v>82</v>
      </c>
    </row>
    <row r="112" spans="1:4" ht="12.75">
      <c r="A112" t="s">
        <v>167</v>
      </c>
      <c r="B112" t="s">
        <v>168</v>
      </c>
      <c r="C112">
        <f>103</f>
        <v>103</v>
      </c>
      <c r="D112" t="s">
        <v>82</v>
      </c>
    </row>
    <row r="113" spans="1:4" ht="12.75">
      <c r="A113" t="s">
        <v>43</v>
      </c>
      <c r="B113" t="s">
        <v>44</v>
      </c>
      <c r="C113">
        <f>103</f>
        <v>103</v>
      </c>
      <c r="D113" t="s">
        <v>82</v>
      </c>
    </row>
    <row r="114" spans="1:4" ht="12.75">
      <c r="A114" t="s">
        <v>155</v>
      </c>
      <c r="B114" t="s">
        <v>70</v>
      </c>
      <c r="C114">
        <f>101</f>
        <v>101</v>
      </c>
      <c r="D114" t="s">
        <v>154</v>
      </c>
    </row>
    <row r="115" spans="1:4" ht="12.75">
      <c r="A115" t="s">
        <v>153</v>
      </c>
      <c r="B115" t="s">
        <v>135</v>
      </c>
      <c r="C115">
        <f>101</f>
        <v>101</v>
      </c>
      <c r="D115" t="s">
        <v>154</v>
      </c>
    </row>
    <row r="116" spans="1:4" ht="12.75">
      <c r="A116" t="s">
        <v>159</v>
      </c>
      <c r="B116" t="s">
        <v>60</v>
      </c>
      <c r="C116">
        <f>101</f>
        <v>101</v>
      </c>
      <c r="D116" t="s">
        <v>154</v>
      </c>
    </row>
    <row r="117" spans="1:4" ht="12.75">
      <c r="A117" t="s">
        <v>143</v>
      </c>
      <c r="B117" t="s">
        <v>156</v>
      </c>
      <c r="C117">
        <f>101</f>
        <v>101</v>
      </c>
      <c r="D117" t="s">
        <v>154</v>
      </c>
    </row>
    <row r="118" spans="1:4" ht="12.75">
      <c r="A118" t="s">
        <v>110</v>
      </c>
      <c r="B118" t="s">
        <v>70</v>
      </c>
      <c r="C118">
        <f>93</f>
        <v>93</v>
      </c>
      <c r="D118" t="s">
        <v>104</v>
      </c>
    </row>
    <row r="119" spans="1:4" ht="12.75">
      <c r="A119" t="s">
        <v>180</v>
      </c>
      <c r="B119" t="s">
        <v>70</v>
      </c>
      <c r="C119">
        <f>93</f>
        <v>93</v>
      </c>
      <c r="D119" t="s">
        <v>104</v>
      </c>
    </row>
    <row r="120" spans="1:4" ht="12.75">
      <c r="A120" t="s">
        <v>178</v>
      </c>
      <c r="B120" t="s">
        <v>179</v>
      </c>
      <c r="C120">
        <f>93</f>
        <v>93</v>
      </c>
      <c r="D120" t="s">
        <v>104</v>
      </c>
    </row>
    <row r="121" spans="1:4" ht="12.75">
      <c r="A121" t="s">
        <v>112</v>
      </c>
      <c r="B121" t="s">
        <v>113</v>
      </c>
      <c r="C121">
        <f>93</f>
        <v>93</v>
      </c>
      <c r="D121" t="s">
        <v>104</v>
      </c>
    </row>
    <row r="122" spans="1:4" ht="12.75">
      <c r="A122" t="s">
        <v>194</v>
      </c>
      <c r="B122" t="s">
        <v>17</v>
      </c>
      <c r="C122">
        <f>25</f>
        <v>25</v>
      </c>
      <c r="D122" t="s">
        <v>128</v>
      </c>
    </row>
    <row r="123" spans="1:4" ht="12.75">
      <c r="A123" t="s">
        <v>131</v>
      </c>
      <c r="B123" t="s">
        <v>58</v>
      </c>
      <c r="C123">
        <f>25</f>
        <v>25</v>
      </c>
      <c r="D123" t="s">
        <v>128</v>
      </c>
    </row>
    <row r="124" spans="1:4" ht="12.75">
      <c r="A124" t="s">
        <v>127</v>
      </c>
      <c r="B124" t="s">
        <v>101</v>
      </c>
      <c r="C124">
        <f>25</f>
        <v>25</v>
      </c>
      <c r="D124" t="s">
        <v>128</v>
      </c>
    </row>
    <row r="125" spans="1:4" ht="12.75">
      <c r="A125" t="s">
        <v>132</v>
      </c>
      <c r="B125" t="s">
        <v>24</v>
      </c>
      <c r="C125">
        <f>25</f>
        <v>25</v>
      </c>
      <c r="D125" t="s">
        <v>128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lhyks</dc:creator>
  <cp:keywords/>
  <dc:description/>
  <cp:lastModifiedBy>lhyks</cp:lastModifiedBy>
  <dcterms:created xsi:type="dcterms:W3CDTF">2007-11-01T12:06:25Z</dcterms:created>
  <dcterms:modified xsi:type="dcterms:W3CDTF">2008-04-01T08:25:29Z</dcterms:modified>
  <cp:category/>
  <cp:version/>
  <cp:contentType/>
  <cp:contentStatus/>
</cp:coreProperties>
</file>